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52" yWindow="360" windowWidth="9720" windowHeight="6300"/>
  </bookViews>
  <sheets>
    <sheet name="Santa Fe District" sheetId="1" r:id="rId1"/>
    <sheet name="Employment District" sheetId="4" r:id="rId2"/>
  </sheets>
  <definedNames>
    <definedName name="_xlnm.Print_Area" localSheetId="1">'Employment District'!$A$1:$L$45</definedName>
  </definedNames>
  <calcPr calcId="125725"/>
</workbook>
</file>

<file path=xl/calcChain.xml><?xml version="1.0" encoding="utf-8"?>
<calcChain xmlns="http://schemas.openxmlformats.org/spreadsheetml/2006/main">
  <c r="I29" i="1"/>
  <c r="L45" i="4"/>
  <c r="K45"/>
  <c r="J45"/>
  <c r="I45"/>
  <c r="H45"/>
  <c r="G45"/>
  <c r="F45"/>
  <c r="E45"/>
  <c r="D45"/>
  <c r="C45"/>
  <c r="L43"/>
  <c r="K43"/>
  <c r="J43"/>
  <c r="I43"/>
  <c r="H43"/>
  <c r="G43"/>
  <c r="F43"/>
  <c r="E43"/>
  <c r="D43"/>
  <c r="C43"/>
  <c r="L37"/>
  <c r="K37"/>
  <c r="L23"/>
  <c r="K23"/>
  <c r="J23"/>
  <c r="I23"/>
  <c r="H23"/>
  <c r="G23"/>
  <c r="F23"/>
  <c r="E23"/>
  <c r="D23"/>
  <c r="C23"/>
  <c r="L21"/>
  <c r="K21"/>
  <c r="J21"/>
  <c r="I21"/>
  <c r="H21"/>
  <c r="G21"/>
  <c r="F21"/>
  <c r="E21"/>
  <c r="D21"/>
  <c r="C21"/>
  <c r="I33" l="1"/>
  <c r="L15"/>
  <c r="D31" i="1"/>
  <c r="E31"/>
  <c r="F31"/>
  <c r="G31"/>
  <c r="H31"/>
  <c r="C31"/>
  <c r="K29"/>
  <c r="L29"/>
  <c r="J29"/>
  <c r="J11" i="4"/>
  <c r="F11"/>
  <c r="G11"/>
  <c r="H11"/>
  <c r="I11"/>
  <c r="E11"/>
  <c r="C11"/>
  <c r="D11"/>
  <c r="E33"/>
  <c r="F33"/>
  <c r="G33"/>
  <c r="H33"/>
  <c r="C33"/>
  <c r="D33"/>
  <c r="D39"/>
  <c r="E39"/>
  <c r="F39"/>
  <c r="G39"/>
  <c r="H39"/>
  <c r="I39"/>
  <c r="J39"/>
  <c r="K39"/>
  <c r="L39"/>
  <c r="C39"/>
  <c r="D37"/>
  <c r="C37"/>
  <c r="C35"/>
  <c r="C7" i="1"/>
  <c r="C15" i="4"/>
  <c r="C13"/>
  <c r="C17"/>
  <c r="D17"/>
  <c r="E17"/>
  <c r="F17"/>
  <c r="G17"/>
  <c r="D8" i="1"/>
  <c r="D30"/>
  <c r="E30"/>
  <c r="D28"/>
  <c r="D29"/>
  <c r="E28"/>
  <c r="F28"/>
  <c r="G28"/>
  <c r="G29"/>
  <c r="C29"/>
  <c r="D26"/>
  <c r="D27"/>
  <c r="C27"/>
  <c r="D24"/>
  <c r="D25"/>
  <c r="E24"/>
  <c r="E25"/>
  <c r="C25"/>
  <c r="D22"/>
  <c r="E22"/>
  <c r="F22"/>
  <c r="F23"/>
  <c r="C23"/>
  <c r="D20"/>
  <c r="D21"/>
  <c r="E20"/>
  <c r="F20"/>
  <c r="G20"/>
  <c r="C21"/>
  <c r="D18"/>
  <c r="D19"/>
  <c r="C19"/>
  <c r="D16"/>
  <c r="D17"/>
  <c r="E16"/>
  <c r="F16"/>
  <c r="G16"/>
  <c r="G17"/>
  <c r="C17"/>
  <c r="D14"/>
  <c r="D15"/>
  <c r="E14"/>
  <c r="E15"/>
  <c r="C15"/>
  <c r="D12"/>
  <c r="D13"/>
  <c r="E12"/>
  <c r="F12"/>
  <c r="G12"/>
  <c r="G13"/>
  <c r="C13"/>
  <c r="D10"/>
  <c r="E10"/>
  <c r="C11"/>
  <c r="C9"/>
  <c r="E7"/>
  <c r="F7"/>
  <c r="G7"/>
  <c r="H7"/>
  <c r="I7"/>
  <c r="J7"/>
  <c r="K7"/>
  <c r="L7"/>
  <c r="D7"/>
  <c r="L41" i="4"/>
  <c r="K41"/>
  <c r="J41"/>
  <c r="I41"/>
  <c r="H41"/>
  <c r="G41"/>
  <c r="F41"/>
  <c r="E41"/>
  <c r="D41"/>
  <c r="C41"/>
  <c r="K33"/>
  <c r="L33"/>
  <c r="J33"/>
  <c r="D19"/>
  <c r="E19"/>
  <c r="F19"/>
  <c r="G19"/>
  <c r="H19"/>
  <c r="I19"/>
  <c r="J19"/>
  <c r="K19"/>
  <c r="L19"/>
  <c r="C19"/>
  <c r="H17"/>
  <c r="I17"/>
  <c r="L11"/>
  <c r="K11"/>
  <c r="J17"/>
  <c r="K17"/>
  <c r="L17"/>
  <c r="D44"/>
  <c r="E44"/>
  <c r="F44" s="1"/>
  <c r="D42"/>
  <c r="E42"/>
  <c r="D36"/>
  <c r="E36" s="1"/>
  <c r="D34"/>
  <c r="D35" s="1"/>
  <c r="E34"/>
  <c r="E35" s="1"/>
  <c r="D22"/>
  <c r="E22" s="1"/>
  <c r="D20"/>
  <c r="E20"/>
  <c r="F20"/>
  <c r="G20" s="1"/>
  <c r="D14"/>
  <c r="D15" s="1"/>
  <c r="D12"/>
  <c r="D13"/>
  <c r="E12"/>
  <c r="E13" s="1"/>
  <c r="D40"/>
  <c r="E40"/>
  <c r="F40"/>
  <c r="G40" s="1"/>
  <c r="H40" s="1"/>
  <c r="I40" s="1"/>
  <c r="J40" s="1"/>
  <c r="K40" s="1"/>
  <c r="L40" s="1"/>
  <c r="D38"/>
  <c r="E38"/>
  <c r="F38" s="1"/>
  <c r="G38" s="1"/>
  <c r="H38" s="1"/>
  <c r="I38" s="1"/>
  <c r="J38" s="1"/>
  <c r="K38" s="1"/>
  <c r="L38" s="1"/>
  <c r="D18"/>
  <c r="E18" s="1"/>
  <c r="F18" s="1"/>
  <c r="G18" s="1"/>
  <c r="H18" s="1"/>
  <c r="I18" s="1"/>
  <c r="J18" s="1"/>
  <c r="K18" s="1"/>
  <c r="L18" s="1"/>
  <c r="D16"/>
  <c r="E16"/>
  <c r="F16"/>
  <c r="G16" s="1"/>
  <c r="H16" s="1"/>
  <c r="I16" s="1"/>
  <c r="J16" s="1"/>
  <c r="K16" s="1"/>
  <c r="L16" s="1"/>
  <c r="F13" i="1"/>
  <c r="F21"/>
  <c r="F14"/>
  <c r="G14"/>
  <c r="E23"/>
  <c r="E13"/>
  <c r="E21"/>
  <c r="E29"/>
  <c r="D23"/>
  <c r="F17"/>
  <c r="G22"/>
  <c r="H22"/>
  <c r="H23"/>
  <c r="H12"/>
  <c r="H13"/>
  <c r="H16"/>
  <c r="I16"/>
  <c r="H17"/>
  <c r="E11"/>
  <c r="F10"/>
  <c r="I17"/>
  <c r="J16"/>
  <c r="H20"/>
  <c r="G21"/>
  <c r="H14"/>
  <c r="G15"/>
  <c r="F15"/>
  <c r="H28"/>
  <c r="I12"/>
  <c r="F24"/>
  <c r="D11"/>
  <c r="E17"/>
  <c r="E18"/>
  <c r="E8"/>
  <c r="D9"/>
  <c r="I22"/>
  <c r="G23"/>
  <c r="F30"/>
  <c r="F29"/>
  <c r="E26"/>
  <c r="H15"/>
  <c r="I14"/>
  <c r="F11"/>
  <c r="G10"/>
  <c r="I23"/>
  <c r="J22"/>
  <c r="F25"/>
  <c r="G24"/>
  <c r="K16"/>
  <c r="J17"/>
  <c r="E19"/>
  <c r="F18"/>
  <c r="I13"/>
  <c r="J12"/>
  <c r="E9"/>
  <c r="F8"/>
  <c r="H29"/>
  <c r="I28"/>
  <c r="E27"/>
  <c r="F26"/>
  <c r="I20"/>
  <c r="H21"/>
  <c r="J28"/>
  <c r="J23"/>
  <c r="K22"/>
  <c r="I21"/>
  <c r="J20"/>
  <c r="G26"/>
  <c r="F27"/>
  <c r="F9"/>
  <c r="G8"/>
  <c r="G18"/>
  <c r="F19"/>
  <c r="G25"/>
  <c r="H24"/>
  <c r="H10"/>
  <c r="G11"/>
  <c r="J13"/>
  <c r="K12"/>
  <c r="I15"/>
  <c r="J14"/>
  <c r="L16"/>
  <c r="L17"/>
  <c r="K17"/>
  <c r="K13"/>
  <c r="L12"/>
  <c r="L13"/>
  <c r="H25"/>
  <c r="I24"/>
  <c r="K28"/>
  <c r="K14"/>
  <c r="J15"/>
  <c r="L22"/>
  <c r="L23"/>
  <c r="K23"/>
  <c r="I10"/>
  <c r="H11"/>
  <c r="G19"/>
  <c r="H18"/>
  <c r="H26"/>
  <c r="G27"/>
  <c r="G9"/>
  <c r="H8"/>
  <c r="J21"/>
  <c r="K20"/>
  <c r="J24"/>
  <c r="I25"/>
  <c r="L14"/>
  <c r="L15"/>
  <c r="K15"/>
  <c r="I8"/>
  <c r="H9"/>
  <c r="H19"/>
  <c r="I18"/>
  <c r="L28"/>
  <c r="L20"/>
  <c r="L21"/>
  <c r="K21"/>
  <c r="H27"/>
  <c r="I26"/>
  <c r="J10"/>
  <c r="I11"/>
  <c r="J26"/>
  <c r="I27"/>
  <c r="I19"/>
  <c r="J18"/>
  <c r="K10"/>
  <c r="J11"/>
  <c r="I9"/>
  <c r="J8"/>
  <c r="K24"/>
  <c r="J25"/>
  <c r="J9"/>
  <c r="K8"/>
  <c r="K25"/>
  <c r="L24"/>
  <c r="L25"/>
  <c r="K18"/>
  <c r="J19"/>
  <c r="L10"/>
  <c r="L11"/>
  <c r="K11"/>
  <c r="J27"/>
  <c r="K26"/>
  <c r="L26"/>
  <c r="L27"/>
  <c r="K27"/>
  <c r="K19"/>
  <c r="L18"/>
  <c r="L19"/>
  <c r="L8"/>
  <c r="L9"/>
  <c r="K9"/>
  <c r="H20" i="4" l="1"/>
  <c r="I20" s="1"/>
  <c r="F22"/>
  <c r="E37"/>
  <c r="F36"/>
  <c r="G44"/>
  <c r="E14"/>
  <c r="F34"/>
  <c r="F12"/>
  <c r="F42"/>
  <c r="G42" l="1"/>
  <c r="F35"/>
  <c r="G34"/>
  <c r="F37"/>
  <c r="G36"/>
  <c r="J20"/>
  <c r="H44"/>
  <c r="G12"/>
  <c r="F13"/>
  <c r="G22"/>
  <c r="F14"/>
  <c r="E15"/>
  <c r="H22" l="1"/>
  <c r="I44"/>
  <c r="H36"/>
  <c r="G37"/>
  <c r="H42"/>
  <c r="G14"/>
  <c r="F15"/>
  <c r="G13"/>
  <c r="H12"/>
  <c r="K20"/>
  <c r="G35"/>
  <c r="H34"/>
  <c r="J44" l="1"/>
  <c r="H35"/>
  <c r="I34"/>
  <c r="H13"/>
  <c r="I12"/>
  <c r="I42"/>
  <c r="L20"/>
  <c r="G15"/>
  <c r="H14"/>
  <c r="I36"/>
  <c r="H37"/>
  <c r="I22"/>
  <c r="J12" l="1"/>
  <c r="I13"/>
  <c r="J22"/>
  <c r="I14"/>
  <c r="H15"/>
  <c r="J42"/>
  <c r="J34"/>
  <c r="I35"/>
  <c r="J36"/>
  <c r="I37"/>
  <c r="K44"/>
  <c r="J37" l="1"/>
  <c r="K36"/>
  <c r="K22"/>
  <c r="K42"/>
  <c r="K34"/>
  <c r="J35"/>
  <c r="J14"/>
  <c r="I15"/>
  <c r="J13"/>
  <c r="K12"/>
  <c r="L42" l="1"/>
  <c r="L36"/>
  <c r="L34"/>
  <c r="L35" s="1"/>
  <c r="K35"/>
  <c r="L12"/>
  <c r="L13" s="1"/>
  <c r="K13"/>
  <c r="K14"/>
  <c r="J15"/>
  <c r="L14" l="1"/>
  <c r="K15"/>
</calcChain>
</file>

<file path=xl/sharedStrings.xml><?xml version="1.0" encoding="utf-8"?>
<sst xmlns="http://schemas.openxmlformats.org/spreadsheetml/2006/main" count="47" uniqueCount="27">
  <si>
    <t xml:space="preserve"> </t>
  </si>
  <si>
    <t xml:space="preserve">Front Footage </t>
  </si>
  <si>
    <t xml:space="preserve">Assessment ($) </t>
  </si>
  <si>
    <t xml:space="preserve">                 on number of employees only.)</t>
  </si>
  <si>
    <t>70+</t>
  </si>
  <si>
    <t xml:space="preserve">* Refer to BID Boundary Map for assessment district boundaries. </t>
  </si>
  <si>
    <t>Maps available from Salina Downtown Inc., 825-0535.</t>
  </si>
  <si>
    <r>
      <t>EMPLOYMENT DISTRICT</t>
    </r>
    <r>
      <rPr>
        <b/>
        <sz val="12"/>
        <rFont val="Arial"/>
        <family val="2"/>
      </rPr>
      <t xml:space="preserve"> -  All businesses located between Ash Street</t>
    </r>
  </si>
  <si>
    <t xml:space="preserve">        and South Street EXCLUDING ground floor Santa Fe (Santa Fe District)</t>
  </si>
  <si>
    <r>
      <t>HOSPITAL/MILL DISTRICT</t>
    </r>
    <r>
      <rPr>
        <b/>
        <sz val="12"/>
        <rFont val="Arial"/>
        <family val="2"/>
      </rPr>
      <t xml:space="preserve"> -  All businesses located between Elm</t>
    </r>
  </si>
  <si>
    <t xml:space="preserve">         Street and Ash Street, and between South Street and Prescott Street.</t>
  </si>
  <si>
    <r>
      <t>SANTA FE DISTRICT</t>
    </r>
    <r>
      <rPr>
        <b/>
        <sz val="12"/>
        <rFont val="Arial"/>
        <family val="2"/>
      </rPr>
      <t xml:space="preserve"> -  All GROUND FLOOR businesses adjacent to Santa Fe</t>
    </r>
  </si>
  <si>
    <t xml:space="preserve">          Avenue between Ash Street and Mulberry Street.</t>
  </si>
  <si>
    <t>* Service fee based on fixed rate plus ground floor frontage of business along Santa Fe Avenue</t>
  </si>
  <si>
    <t xml:space="preserve">* Service fee based on number of employees only.  </t>
  </si>
  <si>
    <t>2 to 10:</t>
  </si>
  <si>
    <t>11 &amp; Over:</t>
  </si>
  <si>
    <t xml:space="preserve"> Base Fee: </t>
  </si>
  <si>
    <t xml:space="preserve">11 to 50: </t>
  </si>
  <si>
    <t>Over 50:</t>
  </si>
  <si>
    <t xml:space="preserve"> Assessment Caps:</t>
  </si>
  <si>
    <t>/employee</t>
  </si>
  <si>
    <t>Frontage Rate:</t>
  </si>
  <si>
    <t>Cap:</t>
  </si>
  <si>
    <t>126+</t>
  </si>
  <si>
    <t>Employee</t>
  </si>
  <si>
    <t>B.I.D. ANNUAL SERVICE FEE WORKSHEET (2019)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</si>
</sst>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Border="1"/>
    <xf numFmtId="6" fontId="6" fillId="0" borderId="0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3" fillId="0" borderId="0" xfId="0" applyFont="1" applyBorder="1"/>
    <xf numFmtId="0" fontId="0" fillId="0" borderId="0" xfId="0" applyBorder="1"/>
    <xf numFmtId="0" fontId="4" fillId="1" borderId="2" xfId="0" applyFont="1" applyFill="1" applyBorder="1" applyAlignment="1">
      <alignment horizontal="center"/>
    </xf>
    <xf numFmtId="0" fontId="4" fillId="1" borderId="3" xfId="0" applyFont="1" applyFill="1" applyBorder="1" applyAlignment="1">
      <alignment horizontal="center"/>
    </xf>
    <xf numFmtId="0" fontId="4" fillId="1" borderId="4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0" fillId="2" borderId="0" xfId="0" applyFill="1"/>
    <xf numFmtId="0" fontId="7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0" fillId="2" borderId="6" xfId="0" applyFill="1" applyBorder="1"/>
    <xf numFmtId="0" fontId="3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2" fontId="0" fillId="0" borderId="0" xfId="0" applyNumberFormat="1"/>
    <xf numFmtId="0" fontId="12" fillId="1" borderId="2" xfId="0" applyFont="1" applyFill="1" applyBorder="1" applyAlignment="1">
      <alignment horizontal="center"/>
    </xf>
    <xf numFmtId="0" fontId="12" fillId="1" borderId="3" xfId="0" applyFont="1" applyFill="1" applyBorder="1" applyAlignment="1">
      <alignment horizontal="center"/>
    </xf>
    <xf numFmtId="0" fontId="12" fillId="1" borderId="4" xfId="0" applyFont="1" applyFill="1" applyBorder="1" applyAlignment="1">
      <alignment horizontal="center"/>
    </xf>
    <xf numFmtId="8" fontId="13" fillId="0" borderId="2" xfId="1" applyNumberFormat="1" applyFont="1" applyBorder="1" applyAlignment="1">
      <alignment horizontal="center"/>
    </xf>
    <xf numFmtId="8" fontId="13" fillId="0" borderId="3" xfId="1" applyNumberFormat="1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Border="1"/>
    <xf numFmtId="0" fontId="12" fillId="0" borderId="0" xfId="0" applyFont="1" applyAlignment="1">
      <alignment vertical="top"/>
    </xf>
    <xf numFmtId="8" fontId="6" fillId="0" borderId="2" xfId="1" applyNumberFormat="1" applyFont="1" applyFill="1" applyBorder="1" applyAlignment="1">
      <alignment horizontal="center"/>
    </xf>
    <xf numFmtId="44" fontId="0" fillId="2" borderId="6" xfId="1" applyFont="1" applyFill="1" applyBorder="1"/>
    <xf numFmtId="0" fontId="14" fillId="2" borderId="6" xfId="0" applyFont="1" applyFill="1" applyBorder="1"/>
    <xf numFmtId="0" fontId="14" fillId="2" borderId="11" xfId="0" applyFont="1" applyFill="1" applyBorder="1"/>
    <xf numFmtId="0" fontId="14" fillId="2" borderId="6" xfId="0" applyFont="1" applyFill="1" applyBorder="1" applyAlignment="1">
      <alignment horizontal="center"/>
    </xf>
    <xf numFmtId="8" fontId="0" fillId="2" borderId="6" xfId="0" applyNumberForma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8" fontId="13" fillId="0" borderId="2" xfId="1" applyNumberFormat="1" applyFont="1" applyFill="1" applyBorder="1" applyAlignment="1">
      <alignment horizontal="center"/>
    </xf>
    <xf numFmtId="8" fontId="0" fillId="2" borderId="9" xfId="0" applyNumberFormat="1" applyFill="1" applyBorder="1" applyAlignment="1">
      <alignment horizontal="center"/>
    </xf>
    <xf numFmtId="44" fontId="6" fillId="0" borderId="2" xfId="1" applyNumberFormat="1" applyFont="1" applyFill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0" fontId="2" fillId="3" borderId="0" xfId="0" applyFont="1" applyFill="1"/>
    <xf numFmtId="0" fontId="3" fillId="3" borderId="12" xfId="0" applyFont="1" applyFill="1" applyBorder="1"/>
    <xf numFmtId="0" fontId="11" fillId="3" borderId="13" xfId="0" applyFont="1" applyFill="1" applyBorder="1"/>
    <xf numFmtId="44" fontId="11" fillId="3" borderId="13" xfId="1" applyFont="1" applyFill="1" applyBorder="1"/>
    <xf numFmtId="0" fontId="14" fillId="3" borderId="13" xfId="0" applyFont="1" applyFill="1" applyBorder="1"/>
    <xf numFmtId="0" fontId="16" fillId="3" borderId="13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0" xfId="0" applyFill="1"/>
    <xf numFmtId="0" fontId="7" fillId="4" borderId="0" xfId="0" applyFont="1" applyFill="1"/>
    <xf numFmtId="0" fontId="13" fillId="4" borderId="0" xfId="0" applyFont="1" applyFill="1"/>
    <xf numFmtId="0" fontId="2" fillId="4" borderId="0" xfId="0" applyFont="1" applyFill="1"/>
    <xf numFmtId="0" fontId="12" fillId="4" borderId="0" xfId="0" applyFont="1" applyFill="1"/>
    <xf numFmtId="0" fontId="3" fillId="4" borderId="5" xfId="0" applyFont="1" applyFill="1" applyBorder="1"/>
    <xf numFmtId="0" fontId="0" fillId="4" borderId="6" xfId="0" applyFill="1" applyBorder="1"/>
    <xf numFmtId="44" fontId="18" fillId="4" borderId="6" xfId="1" applyFont="1" applyFill="1" applyBorder="1"/>
    <xf numFmtId="0" fontId="14" fillId="4" borderId="6" xfId="0" applyFont="1" applyFill="1" applyBorder="1" applyAlignment="1">
      <alignment horizontal="center"/>
    </xf>
    <xf numFmtId="8" fontId="0" fillId="4" borderId="6" xfId="0" applyNumberFormat="1" applyFill="1" applyBorder="1" applyAlignment="1">
      <alignment horizontal="center"/>
    </xf>
    <xf numFmtId="0" fontId="15" fillId="4" borderId="6" xfId="0" applyFont="1" applyFill="1" applyBorder="1" applyAlignment="1">
      <alignment horizontal="left"/>
    </xf>
    <xf numFmtId="0" fontId="14" fillId="4" borderId="6" xfId="0" applyFont="1" applyFill="1" applyBorder="1"/>
    <xf numFmtId="0" fontId="14" fillId="4" borderId="11" xfId="0" applyFont="1" applyFill="1" applyBorder="1"/>
    <xf numFmtId="0" fontId="3" fillId="4" borderId="7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14" fillId="4" borderId="9" xfId="0" applyFont="1" applyFill="1" applyBorder="1" applyAlignment="1">
      <alignment horizontal="center"/>
    </xf>
    <xf numFmtId="8" fontId="0" fillId="4" borderId="9" xfId="0" applyNumberFormat="1" applyFill="1" applyBorder="1" applyAlignment="1">
      <alignment horizontal="center"/>
    </xf>
    <xf numFmtId="0" fontId="0" fillId="4" borderId="10" xfId="0" applyFill="1" applyBorder="1"/>
    <xf numFmtId="0" fontId="4" fillId="0" borderId="6" xfId="0" applyFont="1" applyBorder="1" applyAlignment="1"/>
    <xf numFmtId="0" fontId="0" fillId="0" borderId="6" xfId="0" applyBorder="1" applyAlignme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A4" workbookViewId="0">
      <selection activeCell="M32" sqref="M32"/>
    </sheetView>
  </sheetViews>
  <sheetFormatPr defaultRowHeight="13.2"/>
  <cols>
    <col min="1" max="1" width="7.6640625" customWidth="1"/>
    <col min="3" max="3" width="11.109375" customWidth="1"/>
    <col min="4" max="4" width="11.33203125" customWidth="1"/>
    <col min="5" max="5" width="12.88671875" customWidth="1"/>
    <col min="6" max="6" width="11.88671875" customWidth="1"/>
    <col min="7" max="7" width="11.44140625" customWidth="1"/>
    <col min="8" max="8" width="11.33203125" customWidth="1"/>
    <col min="9" max="9" width="10.6640625" customWidth="1"/>
    <col min="10" max="12" width="11.21875" bestFit="1" customWidth="1"/>
  </cols>
  <sheetData>
    <row r="1" spans="1:12" ht="22.8">
      <c r="G1" s="2" t="s">
        <v>26</v>
      </c>
    </row>
    <row r="2" spans="1:12" ht="15.6">
      <c r="A2" s="46"/>
      <c r="B2" s="47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.2" thickBot="1">
      <c r="A3" s="46"/>
      <c r="B3" s="48" t="s">
        <v>12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1.75" customHeight="1" thickTop="1" thickBot="1">
      <c r="A4" s="49" t="s">
        <v>17</v>
      </c>
      <c r="B4" s="50"/>
      <c r="C4" s="51">
        <v>240</v>
      </c>
      <c r="D4" s="50"/>
      <c r="E4" s="52" t="s">
        <v>22</v>
      </c>
      <c r="F4" s="51">
        <v>10.25</v>
      </c>
      <c r="G4" s="50"/>
      <c r="H4" s="52" t="s">
        <v>23</v>
      </c>
      <c r="I4" s="51">
        <v>1430</v>
      </c>
      <c r="J4" s="53"/>
      <c r="K4" s="54"/>
      <c r="L4" s="55"/>
    </row>
    <row r="5" spans="1:12" ht="22.5" customHeight="1" thickTop="1" thickBot="1">
      <c r="C5" s="75" t="s">
        <v>13</v>
      </c>
      <c r="D5" s="76"/>
      <c r="E5" s="76"/>
      <c r="F5" s="76"/>
      <c r="G5" s="76"/>
      <c r="H5" s="76"/>
      <c r="I5" s="76"/>
      <c r="J5" s="76"/>
      <c r="K5" s="76"/>
      <c r="L5" s="76"/>
    </row>
    <row r="6" spans="1:12" ht="15" customHeight="1" thickBot="1">
      <c r="B6" s="1" t="s">
        <v>1</v>
      </c>
      <c r="C6" s="10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2">
        <v>10</v>
      </c>
    </row>
    <row r="7" spans="1:12" ht="15" customHeight="1" thickBot="1">
      <c r="B7" s="1" t="s">
        <v>2</v>
      </c>
      <c r="C7" s="35">
        <f>$C$4+(C6*$F$4)</f>
        <v>250.25</v>
      </c>
      <c r="D7" s="35">
        <f>$C$4+(D6*$F$4)</f>
        <v>260.5</v>
      </c>
      <c r="E7" s="35">
        <f t="shared" ref="E7:L7" si="0">$C$4+(E6*$F$4)</f>
        <v>270.75</v>
      </c>
      <c r="F7" s="35">
        <f t="shared" si="0"/>
        <v>281</v>
      </c>
      <c r="G7" s="35">
        <f t="shared" si="0"/>
        <v>291.25</v>
      </c>
      <c r="H7" s="35">
        <f t="shared" si="0"/>
        <v>301.5</v>
      </c>
      <c r="I7" s="35">
        <f t="shared" si="0"/>
        <v>311.75</v>
      </c>
      <c r="J7" s="35">
        <f t="shared" si="0"/>
        <v>322</v>
      </c>
      <c r="K7" s="35">
        <f t="shared" si="0"/>
        <v>332.25</v>
      </c>
      <c r="L7" s="35">
        <f t="shared" si="0"/>
        <v>342.5</v>
      </c>
    </row>
    <row r="8" spans="1:12" ht="15" customHeight="1" thickBot="1">
      <c r="C8" s="10">
        <v>11</v>
      </c>
      <c r="D8" s="11">
        <f>C8+1</f>
        <v>12</v>
      </c>
      <c r="E8" s="11">
        <f t="shared" ref="E8:L8" si="1">+D8+1</f>
        <v>13</v>
      </c>
      <c r="F8" s="11">
        <f t="shared" si="1"/>
        <v>14</v>
      </c>
      <c r="G8" s="11">
        <f t="shared" si="1"/>
        <v>15</v>
      </c>
      <c r="H8" s="11">
        <f t="shared" si="1"/>
        <v>16</v>
      </c>
      <c r="I8" s="11">
        <f t="shared" si="1"/>
        <v>17</v>
      </c>
      <c r="J8" s="11">
        <f t="shared" si="1"/>
        <v>18</v>
      </c>
      <c r="K8" s="11">
        <f t="shared" si="1"/>
        <v>19</v>
      </c>
      <c r="L8" s="12">
        <f t="shared" si="1"/>
        <v>20</v>
      </c>
    </row>
    <row r="9" spans="1:12" ht="15" customHeight="1" thickBot="1">
      <c r="C9" s="35">
        <f>$C$4+(C8*$F$4)</f>
        <v>352.75</v>
      </c>
      <c r="D9" s="35">
        <f t="shared" ref="D9:L9" si="2">$C$4+(D8*$F$4)</f>
        <v>363</v>
      </c>
      <c r="E9" s="35">
        <f t="shared" si="2"/>
        <v>373.25</v>
      </c>
      <c r="F9" s="35">
        <f t="shared" si="2"/>
        <v>383.5</v>
      </c>
      <c r="G9" s="35">
        <f t="shared" si="2"/>
        <v>393.75</v>
      </c>
      <c r="H9" s="35">
        <f t="shared" si="2"/>
        <v>404</v>
      </c>
      <c r="I9" s="35">
        <f t="shared" si="2"/>
        <v>414.25</v>
      </c>
      <c r="J9" s="35">
        <f t="shared" si="2"/>
        <v>424.5</v>
      </c>
      <c r="K9" s="35">
        <f t="shared" si="2"/>
        <v>434.75</v>
      </c>
      <c r="L9" s="35">
        <f t="shared" si="2"/>
        <v>445</v>
      </c>
    </row>
    <row r="10" spans="1:12" ht="15" customHeight="1" thickBot="1">
      <c r="C10" s="10">
        <v>21</v>
      </c>
      <c r="D10" s="11">
        <f t="shared" ref="D10:L10" si="3">+C10+1</f>
        <v>22</v>
      </c>
      <c r="E10" s="11">
        <f t="shared" si="3"/>
        <v>23</v>
      </c>
      <c r="F10" s="11">
        <f t="shared" si="3"/>
        <v>24</v>
      </c>
      <c r="G10" s="11">
        <f t="shared" si="3"/>
        <v>25</v>
      </c>
      <c r="H10" s="11">
        <f t="shared" si="3"/>
        <v>26</v>
      </c>
      <c r="I10" s="11">
        <f t="shared" si="3"/>
        <v>27</v>
      </c>
      <c r="J10" s="11">
        <f t="shared" si="3"/>
        <v>28</v>
      </c>
      <c r="K10" s="11">
        <f t="shared" si="3"/>
        <v>29</v>
      </c>
      <c r="L10" s="12">
        <f t="shared" si="3"/>
        <v>30</v>
      </c>
    </row>
    <row r="11" spans="1:12" ht="15" customHeight="1" thickBot="1">
      <c r="C11" s="35">
        <f t="shared" ref="C11:L11" si="4">$C$4+(C10*$F$4)</f>
        <v>455.25</v>
      </c>
      <c r="D11" s="35">
        <f t="shared" si="4"/>
        <v>465.5</v>
      </c>
      <c r="E11" s="35">
        <f t="shared" si="4"/>
        <v>475.75</v>
      </c>
      <c r="F11" s="35">
        <f t="shared" si="4"/>
        <v>486</v>
      </c>
      <c r="G11" s="35">
        <f t="shared" si="4"/>
        <v>496.25</v>
      </c>
      <c r="H11" s="35">
        <f t="shared" si="4"/>
        <v>506.5</v>
      </c>
      <c r="I11" s="35">
        <f t="shared" si="4"/>
        <v>516.75</v>
      </c>
      <c r="J11" s="35">
        <f t="shared" si="4"/>
        <v>527</v>
      </c>
      <c r="K11" s="35">
        <f t="shared" si="4"/>
        <v>537.25</v>
      </c>
      <c r="L11" s="35">
        <f t="shared" si="4"/>
        <v>547.5</v>
      </c>
    </row>
    <row r="12" spans="1:12" ht="15" customHeight="1" thickBot="1">
      <c r="C12" s="10">
        <v>31</v>
      </c>
      <c r="D12" s="11">
        <f t="shared" ref="D12:L12" si="5">+C12+1</f>
        <v>32</v>
      </c>
      <c r="E12" s="11">
        <f t="shared" si="5"/>
        <v>33</v>
      </c>
      <c r="F12" s="11">
        <f t="shared" si="5"/>
        <v>34</v>
      </c>
      <c r="G12" s="11">
        <f t="shared" si="5"/>
        <v>35</v>
      </c>
      <c r="H12" s="11">
        <f t="shared" si="5"/>
        <v>36</v>
      </c>
      <c r="I12" s="11">
        <f t="shared" si="5"/>
        <v>37</v>
      </c>
      <c r="J12" s="11">
        <f t="shared" si="5"/>
        <v>38</v>
      </c>
      <c r="K12" s="11">
        <f t="shared" si="5"/>
        <v>39</v>
      </c>
      <c r="L12" s="12">
        <f t="shared" si="5"/>
        <v>40</v>
      </c>
    </row>
    <row r="13" spans="1:12" ht="15" customHeight="1" thickBot="1">
      <c r="C13" s="35">
        <f t="shared" ref="C13:L13" si="6">$C$4+(C12*$F$4)</f>
        <v>557.75</v>
      </c>
      <c r="D13" s="35">
        <f t="shared" si="6"/>
        <v>568</v>
      </c>
      <c r="E13" s="35">
        <f t="shared" si="6"/>
        <v>578.25</v>
      </c>
      <c r="F13" s="35">
        <f t="shared" si="6"/>
        <v>588.5</v>
      </c>
      <c r="G13" s="35">
        <f t="shared" si="6"/>
        <v>598.75</v>
      </c>
      <c r="H13" s="35">
        <f t="shared" si="6"/>
        <v>609</v>
      </c>
      <c r="I13" s="35">
        <f t="shared" si="6"/>
        <v>619.25</v>
      </c>
      <c r="J13" s="35">
        <f t="shared" si="6"/>
        <v>629.5</v>
      </c>
      <c r="K13" s="35">
        <f t="shared" si="6"/>
        <v>639.75</v>
      </c>
      <c r="L13" s="35">
        <f t="shared" si="6"/>
        <v>650</v>
      </c>
    </row>
    <row r="14" spans="1:12" ht="15" customHeight="1" thickBot="1">
      <c r="C14" s="10">
        <v>41</v>
      </c>
      <c r="D14" s="11">
        <f t="shared" ref="D14:L14" si="7">+C14+1</f>
        <v>42</v>
      </c>
      <c r="E14" s="11">
        <f t="shared" si="7"/>
        <v>43</v>
      </c>
      <c r="F14" s="11">
        <f t="shared" si="7"/>
        <v>44</v>
      </c>
      <c r="G14" s="11">
        <f t="shared" si="7"/>
        <v>45</v>
      </c>
      <c r="H14" s="11">
        <f t="shared" si="7"/>
        <v>46</v>
      </c>
      <c r="I14" s="11">
        <f t="shared" si="7"/>
        <v>47</v>
      </c>
      <c r="J14" s="11">
        <f t="shared" si="7"/>
        <v>48</v>
      </c>
      <c r="K14" s="11">
        <f t="shared" si="7"/>
        <v>49</v>
      </c>
      <c r="L14" s="12">
        <f t="shared" si="7"/>
        <v>50</v>
      </c>
    </row>
    <row r="15" spans="1:12" ht="15" customHeight="1" thickBot="1">
      <c r="C15" s="35">
        <f t="shared" ref="C15:L15" si="8">$C$4+(C14*$F$4)</f>
        <v>660.25</v>
      </c>
      <c r="D15" s="35">
        <f t="shared" si="8"/>
        <v>670.5</v>
      </c>
      <c r="E15" s="35">
        <f t="shared" si="8"/>
        <v>680.75</v>
      </c>
      <c r="F15" s="35">
        <f t="shared" si="8"/>
        <v>691</v>
      </c>
      <c r="G15" s="35">
        <f t="shared" si="8"/>
        <v>701.25</v>
      </c>
      <c r="H15" s="35">
        <f t="shared" si="8"/>
        <v>711.5</v>
      </c>
      <c r="I15" s="35">
        <f t="shared" si="8"/>
        <v>721.75</v>
      </c>
      <c r="J15" s="35">
        <f t="shared" si="8"/>
        <v>732</v>
      </c>
      <c r="K15" s="35">
        <f t="shared" si="8"/>
        <v>742.25</v>
      </c>
      <c r="L15" s="35">
        <f t="shared" si="8"/>
        <v>752.5</v>
      </c>
    </row>
    <row r="16" spans="1:12" ht="15" customHeight="1" thickBot="1">
      <c r="C16" s="10">
        <v>51</v>
      </c>
      <c r="D16" s="11">
        <f t="shared" ref="D16:L16" si="9">+C16+1</f>
        <v>52</v>
      </c>
      <c r="E16" s="11">
        <f t="shared" si="9"/>
        <v>53</v>
      </c>
      <c r="F16" s="11">
        <f t="shared" si="9"/>
        <v>54</v>
      </c>
      <c r="G16" s="11">
        <f t="shared" si="9"/>
        <v>55</v>
      </c>
      <c r="H16" s="11">
        <f t="shared" si="9"/>
        <v>56</v>
      </c>
      <c r="I16" s="11">
        <f t="shared" si="9"/>
        <v>57</v>
      </c>
      <c r="J16" s="11">
        <f t="shared" si="9"/>
        <v>58</v>
      </c>
      <c r="K16" s="11">
        <f t="shared" si="9"/>
        <v>59</v>
      </c>
      <c r="L16" s="12">
        <f t="shared" si="9"/>
        <v>60</v>
      </c>
    </row>
    <row r="17" spans="3:12" ht="15" customHeight="1" thickBot="1">
      <c r="C17" s="35">
        <f t="shared" ref="C17:L17" si="10">$C$4+(C16*$F$4)</f>
        <v>762.75</v>
      </c>
      <c r="D17" s="35">
        <f t="shared" si="10"/>
        <v>773</v>
      </c>
      <c r="E17" s="35">
        <f t="shared" si="10"/>
        <v>783.25</v>
      </c>
      <c r="F17" s="35">
        <f t="shared" si="10"/>
        <v>793.5</v>
      </c>
      <c r="G17" s="35">
        <f t="shared" si="10"/>
        <v>803.75</v>
      </c>
      <c r="H17" s="35">
        <f t="shared" si="10"/>
        <v>814</v>
      </c>
      <c r="I17" s="35">
        <f t="shared" si="10"/>
        <v>824.25</v>
      </c>
      <c r="J17" s="35">
        <f t="shared" si="10"/>
        <v>834.5</v>
      </c>
      <c r="K17" s="35">
        <f t="shared" si="10"/>
        <v>844.75</v>
      </c>
      <c r="L17" s="35">
        <f t="shared" si="10"/>
        <v>855</v>
      </c>
    </row>
    <row r="18" spans="3:12" ht="15" customHeight="1" thickBot="1">
      <c r="C18" s="10">
        <v>61</v>
      </c>
      <c r="D18" s="11">
        <f t="shared" ref="D18:L18" si="11">+C18+1</f>
        <v>62</v>
      </c>
      <c r="E18" s="11">
        <f t="shared" si="11"/>
        <v>63</v>
      </c>
      <c r="F18" s="11">
        <f t="shared" si="11"/>
        <v>64</v>
      </c>
      <c r="G18" s="11">
        <f t="shared" si="11"/>
        <v>65</v>
      </c>
      <c r="H18" s="11">
        <f t="shared" si="11"/>
        <v>66</v>
      </c>
      <c r="I18" s="11">
        <f t="shared" si="11"/>
        <v>67</v>
      </c>
      <c r="J18" s="11">
        <f t="shared" si="11"/>
        <v>68</v>
      </c>
      <c r="K18" s="11">
        <f t="shared" si="11"/>
        <v>69</v>
      </c>
      <c r="L18" s="12">
        <f t="shared" si="11"/>
        <v>70</v>
      </c>
    </row>
    <row r="19" spans="3:12" ht="15" customHeight="1" thickBot="1">
      <c r="C19" s="35">
        <f t="shared" ref="C19:L19" si="12">$C$4+(C18*$F$4)</f>
        <v>865.25</v>
      </c>
      <c r="D19" s="35">
        <f t="shared" si="12"/>
        <v>875.5</v>
      </c>
      <c r="E19" s="35">
        <f t="shared" si="12"/>
        <v>885.75</v>
      </c>
      <c r="F19" s="35">
        <f t="shared" si="12"/>
        <v>896</v>
      </c>
      <c r="G19" s="35">
        <f t="shared" si="12"/>
        <v>906.25</v>
      </c>
      <c r="H19" s="35">
        <f t="shared" si="12"/>
        <v>916.5</v>
      </c>
      <c r="I19" s="35">
        <f t="shared" si="12"/>
        <v>926.75</v>
      </c>
      <c r="J19" s="35">
        <f t="shared" si="12"/>
        <v>937</v>
      </c>
      <c r="K19" s="35">
        <f t="shared" si="12"/>
        <v>947.25</v>
      </c>
      <c r="L19" s="35">
        <f t="shared" si="12"/>
        <v>957.5</v>
      </c>
    </row>
    <row r="20" spans="3:12" ht="15" customHeight="1" thickBot="1">
      <c r="C20" s="10">
        <v>71</v>
      </c>
      <c r="D20" s="11">
        <f t="shared" ref="D20:L20" si="13">+C20+1</f>
        <v>72</v>
      </c>
      <c r="E20" s="11">
        <f t="shared" si="13"/>
        <v>73</v>
      </c>
      <c r="F20" s="11">
        <f t="shared" si="13"/>
        <v>74</v>
      </c>
      <c r="G20" s="11">
        <f t="shared" si="13"/>
        <v>75</v>
      </c>
      <c r="H20" s="11">
        <f t="shared" si="13"/>
        <v>76</v>
      </c>
      <c r="I20" s="11">
        <f t="shared" si="13"/>
        <v>77</v>
      </c>
      <c r="J20" s="11">
        <f t="shared" si="13"/>
        <v>78</v>
      </c>
      <c r="K20" s="11">
        <f t="shared" si="13"/>
        <v>79</v>
      </c>
      <c r="L20" s="12">
        <f t="shared" si="13"/>
        <v>80</v>
      </c>
    </row>
    <row r="21" spans="3:12" ht="15" customHeight="1" thickBot="1">
      <c r="C21" s="35">
        <f t="shared" ref="C21:L21" si="14">$C$4+(C20*$F$4)</f>
        <v>967.75</v>
      </c>
      <c r="D21" s="35">
        <f t="shared" si="14"/>
        <v>978</v>
      </c>
      <c r="E21" s="35">
        <f t="shared" si="14"/>
        <v>988.25</v>
      </c>
      <c r="F21" s="35">
        <f t="shared" si="14"/>
        <v>998.5</v>
      </c>
      <c r="G21" s="35">
        <f t="shared" si="14"/>
        <v>1008.75</v>
      </c>
      <c r="H21" s="35">
        <f t="shared" si="14"/>
        <v>1019</v>
      </c>
      <c r="I21" s="35">
        <f t="shared" si="14"/>
        <v>1029.25</v>
      </c>
      <c r="J21" s="35">
        <f t="shared" si="14"/>
        <v>1039.5</v>
      </c>
      <c r="K21" s="35">
        <f t="shared" si="14"/>
        <v>1049.75</v>
      </c>
      <c r="L21" s="35">
        <f t="shared" si="14"/>
        <v>1060</v>
      </c>
    </row>
    <row r="22" spans="3:12" ht="15" customHeight="1" thickBot="1">
      <c r="C22" s="10">
        <v>81</v>
      </c>
      <c r="D22" s="11">
        <f t="shared" ref="D22:L22" si="15">+C22+1</f>
        <v>82</v>
      </c>
      <c r="E22" s="11">
        <f t="shared" si="15"/>
        <v>83</v>
      </c>
      <c r="F22" s="11">
        <f t="shared" si="15"/>
        <v>84</v>
      </c>
      <c r="G22" s="11">
        <f t="shared" si="15"/>
        <v>85</v>
      </c>
      <c r="H22" s="11">
        <f t="shared" si="15"/>
        <v>86</v>
      </c>
      <c r="I22" s="11">
        <f t="shared" si="15"/>
        <v>87</v>
      </c>
      <c r="J22" s="11">
        <f t="shared" si="15"/>
        <v>88</v>
      </c>
      <c r="K22" s="11">
        <f t="shared" si="15"/>
        <v>89</v>
      </c>
      <c r="L22" s="12">
        <f t="shared" si="15"/>
        <v>90</v>
      </c>
    </row>
    <row r="23" spans="3:12" ht="15" customHeight="1" thickBot="1">
      <c r="C23" s="35">
        <f t="shared" ref="C23:L23" si="16">$C$4+(C22*$F$4)</f>
        <v>1070.25</v>
      </c>
      <c r="D23" s="35">
        <f t="shared" si="16"/>
        <v>1080.5</v>
      </c>
      <c r="E23" s="35">
        <f t="shared" si="16"/>
        <v>1090.75</v>
      </c>
      <c r="F23" s="35">
        <f t="shared" si="16"/>
        <v>1101</v>
      </c>
      <c r="G23" s="35">
        <f t="shared" si="16"/>
        <v>1111.25</v>
      </c>
      <c r="H23" s="35">
        <f t="shared" si="16"/>
        <v>1121.5</v>
      </c>
      <c r="I23" s="35">
        <f t="shared" si="16"/>
        <v>1131.75</v>
      </c>
      <c r="J23" s="35">
        <f t="shared" si="16"/>
        <v>1142</v>
      </c>
      <c r="K23" s="35">
        <f t="shared" si="16"/>
        <v>1152.25</v>
      </c>
      <c r="L23" s="35">
        <f t="shared" si="16"/>
        <v>1162.5</v>
      </c>
    </row>
    <row r="24" spans="3:12" ht="15" customHeight="1" thickBot="1">
      <c r="C24" s="10">
        <v>91</v>
      </c>
      <c r="D24" s="11">
        <f t="shared" ref="D24:L24" si="17">+C24+1</f>
        <v>92</v>
      </c>
      <c r="E24" s="11">
        <f t="shared" si="17"/>
        <v>93</v>
      </c>
      <c r="F24" s="11">
        <f t="shared" si="17"/>
        <v>94</v>
      </c>
      <c r="G24" s="11">
        <f t="shared" si="17"/>
        <v>95</v>
      </c>
      <c r="H24" s="11">
        <f t="shared" si="17"/>
        <v>96</v>
      </c>
      <c r="I24" s="11">
        <f t="shared" si="17"/>
        <v>97</v>
      </c>
      <c r="J24" s="11">
        <f t="shared" si="17"/>
        <v>98</v>
      </c>
      <c r="K24" s="11">
        <f t="shared" si="17"/>
        <v>99</v>
      </c>
      <c r="L24" s="12">
        <f t="shared" si="17"/>
        <v>100</v>
      </c>
    </row>
    <row r="25" spans="3:12" ht="15" customHeight="1" thickBot="1">
      <c r="C25" s="35">
        <f t="shared" ref="C25:L25" si="18">$C$4+(C24*$F$4)</f>
        <v>1172.75</v>
      </c>
      <c r="D25" s="35">
        <f t="shared" si="18"/>
        <v>1183</v>
      </c>
      <c r="E25" s="35">
        <f t="shared" si="18"/>
        <v>1193.25</v>
      </c>
      <c r="F25" s="35">
        <f t="shared" si="18"/>
        <v>1203.5</v>
      </c>
      <c r="G25" s="35">
        <f t="shared" si="18"/>
        <v>1213.75</v>
      </c>
      <c r="H25" s="35">
        <f t="shared" si="18"/>
        <v>1224</v>
      </c>
      <c r="I25" s="35">
        <f t="shared" si="18"/>
        <v>1234.25</v>
      </c>
      <c r="J25" s="35">
        <f t="shared" si="18"/>
        <v>1244.5</v>
      </c>
      <c r="K25" s="35">
        <f t="shared" si="18"/>
        <v>1254.75</v>
      </c>
      <c r="L25" s="35">
        <f t="shared" si="18"/>
        <v>1265</v>
      </c>
    </row>
    <row r="26" spans="3:12" ht="15" customHeight="1" thickBot="1">
      <c r="C26" s="10">
        <v>101</v>
      </c>
      <c r="D26" s="11">
        <f t="shared" ref="D26:L26" si="19">+C26+1</f>
        <v>102</v>
      </c>
      <c r="E26" s="11">
        <f t="shared" si="19"/>
        <v>103</v>
      </c>
      <c r="F26" s="11">
        <f t="shared" si="19"/>
        <v>104</v>
      </c>
      <c r="G26" s="11">
        <f t="shared" si="19"/>
        <v>105</v>
      </c>
      <c r="H26" s="11">
        <f t="shared" si="19"/>
        <v>106</v>
      </c>
      <c r="I26" s="11">
        <f t="shared" si="19"/>
        <v>107</v>
      </c>
      <c r="J26" s="11">
        <f t="shared" si="19"/>
        <v>108</v>
      </c>
      <c r="K26" s="11">
        <f t="shared" si="19"/>
        <v>109</v>
      </c>
      <c r="L26" s="12">
        <f t="shared" si="19"/>
        <v>110</v>
      </c>
    </row>
    <row r="27" spans="3:12" ht="15" customHeight="1" thickBot="1">
      <c r="C27" s="35">
        <f t="shared" ref="C27:L27" si="20">$C$4+(C26*$F$4)</f>
        <v>1275.25</v>
      </c>
      <c r="D27" s="35">
        <f t="shared" si="20"/>
        <v>1285.5</v>
      </c>
      <c r="E27" s="35">
        <f t="shared" si="20"/>
        <v>1295.75</v>
      </c>
      <c r="F27" s="35">
        <f t="shared" si="20"/>
        <v>1306</v>
      </c>
      <c r="G27" s="35">
        <f t="shared" si="20"/>
        <v>1316.25</v>
      </c>
      <c r="H27" s="35">
        <f t="shared" si="20"/>
        <v>1326.5</v>
      </c>
      <c r="I27" s="35">
        <f t="shared" si="20"/>
        <v>1336.75</v>
      </c>
      <c r="J27" s="35">
        <f t="shared" si="20"/>
        <v>1347</v>
      </c>
      <c r="K27" s="35">
        <f t="shared" si="20"/>
        <v>1357.25</v>
      </c>
      <c r="L27" s="35">
        <f t="shared" si="20"/>
        <v>1367.5</v>
      </c>
    </row>
    <row r="28" spans="3:12" ht="15" customHeight="1" thickBot="1">
      <c r="C28" s="10">
        <v>111</v>
      </c>
      <c r="D28" s="11">
        <f t="shared" ref="D28:L28" si="21">+C28+1</f>
        <v>112</v>
      </c>
      <c r="E28" s="11">
        <f t="shared" si="21"/>
        <v>113</v>
      </c>
      <c r="F28" s="11">
        <f t="shared" si="21"/>
        <v>114</v>
      </c>
      <c r="G28" s="11">
        <f t="shared" si="21"/>
        <v>115</v>
      </c>
      <c r="H28" s="11">
        <f t="shared" si="21"/>
        <v>116</v>
      </c>
      <c r="I28" s="11">
        <f t="shared" si="21"/>
        <v>117</v>
      </c>
      <c r="J28" s="11">
        <f t="shared" si="21"/>
        <v>118</v>
      </c>
      <c r="K28" s="11">
        <f t="shared" si="21"/>
        <v>119</v>
      </c>
      <c r="L28" s="12">
        <f t="shared" si="21"/>
        <v>120</v>
      </c>
    </row>
    <row r="29" spans="3:12" ht="15" customHeight="1" thickBot="1">
      <c r="C29" s="35">
        <f t="shared" ref="C29:I29" si="22">$C$4+(C28*$F$4)</f>
        <v>1377.75</v>
      </c>
      <c r="D29" s="35">
        <f t="shared" si="22"/>
        <v>1388</v>
      </c>
      <c r="E29" s="35">
        <f t="shared" si="22"/>
        <v>1398.25</v>
      </c>
      <c r="F29" s="35">
        <f t="shared" si="22"/>
        <v>1408.5</v>
      </c>
      <c r="G29" s="35">
        <f t="shared" si="22"/>
        <v>1418.75</v>
      </c>
      <c r="H29" s="35">
        <f t="shared" si="22"/>
        <v>1429</v>
      </c>
      <c r="I29" s="35">
        <f>$I$4</f>
        <v>1430</v>
      </c>
      <c r="J29" s="45">
        <f>$I$4</f>
        <v>1430</v>
      </c>
      <c r="K29" s="45">
        <f t="shared" ref="K29:L29" si="23">$I$4</f>
        <v>1430</v>
      </c>
      <c r="L29" s="45">
        <f t="shared" si="23"/>
        <v>1430</v>
      </c>
    </row>
    <row r="30" spans="3:12" ht="15" customHeight="1" thickBot="1">
      <c r="C30" s="10">
        <v>121</v>
      </c>
      <c r="D30" s="11">
        <f>+C30+1</f>
        <v>122</v>
      </c>
      <c r="E30" s="11">
        <f>+D30+1</f>
        <v>123</v>
      </c>
      <c r="F30" s="11">
        <f>+E30+1</f>
        <v>124</v>
      </c>
      <c r="G30" s="12">
        <v>125</v>
      </c>
      <c r="H30" s="11" t="s">
        <v>24</v>
      </c>
      <c r="I30" s="3"/>
      <c r="J30" s="3"/>
      <c r="K30" s="3"/>
      <c r="L30" s="3"/>
    </row>
    <row r="31" spans="3:12" ht="15" customHeight="1" thickBot="1">
      <c r="C31" s="45">
        <f>$I$4</f>
        <v>1430</v>
      </c>
      <c r="D31" s="45">
        <f t="shared" ref="D31:H31" si="24">$I$4</f>
        <v>1430</v>
      </c>
      <c r="E31" s="45">
        <f t="shared" si="24"/>
        <v>1430</v>
      </c>
      <c r="F31" s="45">
        <f t="shared" si="24"/>
        <v>1430</v>
      </c>
      <c r="G31" s="45">
        <f t="shared" si="24"/>
        <v>1430</v>
      </c>
      <c r="H31" s="45">
        <f t="shared" si="24"/>
        <v>1430</v>
      </c>
      <c r="I31" s="4"/>
      <c r="J31" s="5"/>
      <c r="K31" s="5"/>
      <c r="L31" s="5"/>
    </row>
    <row r="33" spans="3:3" ht="13.8">
      <c r="C33" s="6" t="s">
        <v>5</v>
      </c>
    </row>
    <row r="34" spans="3:3">
      <c r="C34" s="13" t="s">
        <v>6</v>
      </c>
    </row>
  </sheetData>
  <mergeCells count="1">
    <mergeCell ref="C5:L5"/>
  </mergeCells>
  <phoneticPr fontId="0" type="noConversion"/>
  <pageMargins left="0.5" right="0.75" top="0.75" bottom="0.5" header="0.5" footer="0.5"/>
  <pageSetup orientation="landscape" r:id="rId1"/>
  <headerFooter alignWithMargins="0">
    <oddFooter>&amp;L&amp;8&amp;D</oddFooter>
  </headerFooter>
  <ignoredErrors>
    <ignoredError sqref="D8 D10:L28 E8:L9 D30:L30 D29:H29 D32:L32 I31: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2" workbookViewId="0">
      <selection activeCell="J37" sqref="J37"/>
    </sheetView>
  </sheetViews>
  <sheetFormatPr defaultRowHeight="13.2"/>
  <cols>
    <col min="1" max="1" width="4.6640625" customWidth="1"/>
    <col min="2" max="2" width="3.88671875" customWidth="1"/>
    <col min="3" max="3" width="8.109375" customWidth="1"/>
    <col min="4" max="7" width="8.6640625" customWidth="1"/>
    <col min="8" max="8" width="9.33203125" customWidth="1"/>
    <col min="9" max="9" width="9.88671875" customWidth="1"/>
    <col min="10" max="10" width="8.6640625" customWidth="1"/>
    <col min="11" max="11" width="9.5546875" customWidth="1"/>
    <col min="12" max="12" width="8.6640625" customWidth="1"/>
  </cols>
  <sheetData>
    <row r="1" spans="1:12" s="14" customFormat="1" ht="17.399999999999999">
      <c r="G1" s="15" t="s">
        <v>26</v>
      </c>
    </row>
    <row r="2" spans="1:12" ht="3.75" customHeight="1"/>
    <row r="3" spans="1:12" ht="15.6">
      <c r="A3" s="16"/>
      <c r="B3" s="17" t="s">
        <v>7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6">
      <c r="A4" s="16"/>
      <c r="B4" s="18" t="s">
        <v>8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" customHeight="1" thickBot="1">
      <c r="A5" s="16"/>
      <c r="B5" s="18"/>
      <c r="C5" s="16"/>
      <c r="D5" s="18" t="s">
        <v>3</v>
      </c>
      <c r="E5" s="16" t="s">
        <v>0</v>
      </c>
      <c r="F5" s="16"/>
      <c r="G5" s="16"/>
      <c r="H5" s="16"/>
      <c r="I5" s="16"/>
      <c r="J5" s="16"/>
      <c r="K5" s="16"/>
      <c r="L5" s="16"/>
    </row>
    <row r="6" spans="1:12" ht="15.6" customHeight="1" thickTop="1">
      <c r="A6" s="19" t="s">
        <v>17</v>
      </c>
      <c r="B6" s="20"/>
      <c r="C6" s="20"/>
      <c r="D6" s="36">
        <v>143</v>
      </c>
      <c r="E6" s="39" t="s">
        <v>15</v>
      </c>
      <c r="F6" s="40">
        <v>49</v>
      </c>
      <c r="G6" s="42" t="s">
        <v>21</v>
      </c>
      <c r="H6" s="37" t="s">
        <v>16</v>
      </c>
      <c r="I6" s="40">
        <v>25</v>
      </c>
      <c r="J6" s="42" t="s">
        <v>21</v>
      </c>
      <c r="K6" s="37" t="s">
        <v>0</v>
      </c>
      <c r="L6" s="38"/>
    </row>
    <row r="7" spans="1:12" ht="15.6" customHeight="1" thickBot="1">
      <c r="A7" s="21" t="s">
        <v>20</v>
      </c>
      <c r="B7" s="22"/>
      <c r="C7" s="23"/>
      <c r="D7" s="23"/>
      <c r="E7" s="41" t="s">
        <v>15</v>
      </c>
      <c r="F7" s="44">
        <v>477</v>
      </c>
      <c r="G7" s="41"/>
      <c r="H7" s="41" t="s">
        <v>18</v>
      </c>
      <c r="I7" s="44">
        <v>955</v>
      </c>
      <c r="J7" s="41" t="s">
        <v>19</v>
      </c>
      <c r="K7" s="44">
        <v>1426</v>
      </c>
      <c r="L7" s="24"/>
    </row>
    <row r="8" spans="1:12" ht="17.25" customHeight="1" thickTop="1">
      <c r="C8" s="6" t="s">
        <v>14</v>
      </c>
    </row>
    <row r="9" spans="1:12" ht="17.25" customHeight="1" thickBot="1">
      <c r="C9" s="7"/>
    </row>
    <row r="10" spans="1:12" ht="17.399999999999999" customHeight="1" thickBot="1">
      <c r="A10" s="77" t="s">
        <v>25</v>
      </c>
      <c r="B10" s="78"/>
      <c r="C10" s="26">
        <v>1</v>
      </c>
      <c r="D10" s="27">
        <v>2</v>
      </c>
      <c r="E10" s="27">
        <v>3</v>
      </c>
      <c r="F10" s="27">
        <v>4</v>
      </c>
      <c r="G10" s="27">
        <v>5</v>
      </c>
      <c r="H10" s="27">
        <v>6</v>
      </c>
      <c r="I10" s="27">
        <v>7</v>
      </c>
      <c r="J10" s="27">
        <v>8</v>
      </c>
      <c r="K10" s="27">
        <v>9</v>
      </c>
      <c r="L10" s="28">
        <v>10</v>
      </c>
    </row>
    <row r="11" spans="1:12" ht="17.399999999999999" customHeight="1" thickBot="1">
      <c r="B11" s="1"/>
      <c r="C11" s="30">
        <f>$D$6+($F$6*C10)</f>
        <v>192</v>
      </c>
      <c r="D11" s="30">
        <f>$D$6+($F$6*D10)</f>
        <v>241</v>
      </c>
      <c r="E11" s="30">
        <f>$D$6+($F$6*E10)</f>
        <v>290</v>
      </c>
      <c r="F11" s="30">
        <f t="shared" ref="F11:I11" si="0">$D$6+($F$6*F10)</f>
        <v>339</v>
      </c>
      <c r="G11" s="30">
        <f t="shared" si="0"/>
        <v>388</v>
      </c>
      <c r="H11" s="30">
        <f t="shared" si="0"/>
        <v>437</v>
      </c>
      <c r="I11" s="30">
        <f t="shared" si="0"/>
        <v>486</v>
      </c>
      <c r="J11" s="30">
        <f>$F$7</f>
        <v>477</v>
      </c>
      <c r="K11" s="30">
        <f>$F$7</f>
        <v>477</v>
      </c>
      <c r="L11" s="30">
        <f>$F$7</f>
        <v>477</v>
      </c>
    </row>
    <row r="12" spans="1:12" ht="17.399999999999999" customHeight="1" thickBot="1">
      <c r="C12" s="26">
        <v>11</v>
      </c>
      <c r="D12" s="27">
        <f t="shared" ref="D12:L12" si="1">+C12+1</f>
        <v>12</v>
      </c>
      <c r="E12" s="27">
        <f t="shared" si="1"/>
        <v>13</v>
      </c>
      <c r="F12" s="27">
        <f t="shared" si="1"/>
        <v>14</v>
      </c>
      <c r="G12" s="27">
        <f t="shared" si="1"/>
        <v>15</v>
      </c>
      <c r="H12" s="27">
        <f t="shared" si="1"/>
        <v>16</v>
      </c>
      <c r="I12" s="27">
        <f t="shared" si="1"/>
        <v>17</v>
      </c>
      <c r="J12" s="27">
        <f t="shared" si="1"/>
        <v>18</v>
      </c>
      <c r="K12" s="27">
        <f t="shared" si="1"/>
        <v>19</v>
      </c>
      <c r="L12" s="28">
        <f t="shared" si="1"/>
        <v>20</v>
      </c>
    </row>
    <row r="13" spans="1:12" ht="17.399999999999999" customHeight="1" thickBot="1">
      <c r="C13" s="43">
        <f>((C12-10)*$I$6+$F$7)</f>
        <v>502</v>
      </c>
      <c r="D13" s="43">
        <f>((D12-10)*$I$6+$F$7)</f>
        <v>527</v>
      </c>
      <c r="E13" s="43">
        <f t="shared" ref="E13:L13" si="2">((E12-10)*$I$6+$F$7)</f>
        <v>552</v>
      </c>
      <c r="F13" s="43">
        <f t="shared" si="2"/>
        <v>577</v>
      </c>
      <c r="G13" s="43">
        <f t="shared" si="2"/>
        <v>602</v>
      </c>
      <c r="H13" s="43">
        <f t="shared" si="2"/>
        <v>627</v>
      </c>
      <c r="I13" s="43">
        <f t="shared" si="2"/>
        <v>652</v>
      </c>
      <c r="J13" s="43">
        <f t="shared" si="2"/>
        <v>677</v>
      </c>
      <c r="K13" s="43">
        <f t="shared" si="2"/>
        <v>702</v>
      </c>
      <c r="L13" s="43">
        <f t="shared" si="2"/>
        <v>727</v>
      </c>
    </row>
    <row r="14" spans="1:12" ht="17.399999999999999" customHeight="1" thickBot="1">
      <c r="C14" s="26">
        <v>21</v>
      </c>
      <c r="D14" s="27">
        <f t="shared" ref="D14:L14" si="3">+C14+1</f>
        <v>22</v>
      </c>
      <c r="E14" s="27">
        <f t="shared" si="3"/>
        <v>23</v>
      </c>
      <c r="F14" s="27">
        <f t="shared" si="3"/>
        <v>24</v>
      </c>
      <c r="G14" s="27">
        <f t="shared" si="3"/>
        <v>25</v>
      </c>
      <c r="H14" s="27">
        <f t="shared" si="3"/>
        <v>26</v>
      </c>
      <c r="I14" s="27">
        <f t="shared" si="3"/>
        <v>27</v>
      </c>
      <c r="J14" s="27">
        <f t="shared" si="3"/>
        <v>28</v>
      </c>
      <c r="K14" s="27">
        <f t="shared" si="3"/>
        <v>29</v>
      </c>
      <c r="L14" s="28">
        <f t="shared" si="3"/>
        <v>30</v>
      </c>
    </row>
    <row r="15" spans="1:12" ht="17.399999999999999" customHeight="1" thickBot="1">
      <c r="C15" s="43">
        <f t="shared" ref="C15:K15" si="4">((C14-10)*$I$6+$F$7)</f>
        <v>752</v>
      </c>
      <c r="D15" s="43">
        <f t="shared" si="4"/>
        <v>777</v>
      </c>
      <c r="E15" s="43">
        <f t="shared" si="4"/>
        <v>802</v>
      </c>
      <c r="F15" s="43">
        <f t="shared" si="4"/>
        <v>827</v>
      </c>
      <c r="G15" s="43">
        <f t="shared" si="4"/>
        <v>852</v>
      </c>
      <c r="H15" s="43">
        <f t="shared" si="4"/>
        <v>877</v>
      </c>
      <c r="I15" s="43">
        <f t="shared" si="4"/>
        <v>902</v>
      </c>
      <c r="J15" s="43">
        <f t="shared" si="4"/>
        <v>927</v>
      </c>
      <c r="K15" s="43">
        <f t="shared" si="4"/>
        <v>952</v>
      </c>
      <c r="L15" s="43">
        <f t="shared" ref="C15:L17" si="5">$I$7</f>
        <v>955</v>
      </c>
    </row>
    <row r="16" spans="1:12" ht="17.399999999999999" customHeight="1" thickBot="1">
      <c r="C16" s="26">
        <v>31</v>
      </c>
      <c r="D16" s="27">
        <f t="shared" ref="D16:L16" si="6">+C16+1</f>
        <v>32</v>
      </c>
      <c r="E16" s="27">
        <f t="shared" si="6"/>
        <v>33</v>
      </c>
      <c r="F16" s="27">
        <f t="shared" si="6"/>
        <v>34</v>
      </c>
      <c r="G16" s="27">
        <f t="shared" si="6"/>
        <v>35</v>
      </c>
      <c r="H16" s="27">
        <f t="shared" si="6"/>
        <v>36</v>
      </c>
      <c r="I16" s="27">
        <f t="shared" si="6"/>
        <v>37</v>
      </c>
      <c r="J16" s="27">
        <f t="shared" si="6"/>
        <v>38</v>
      </c>
      <c r="K16" s="27">
        <f t="shared" si="6"/>
        <v>39</v>
      </c>
      <c r="L16" s="28">
        <f t="shared" si="6"/>
        <v>40</v>
      </c>
    </row>
    <row r="17" spans="1:12" ht="17.399999999999999" customHeight="1" thickBot="1">
      <c r="C17" s="43">
        <f t="shared" si="5"/>
        <v>955</v>
      </c>
      <c r="D17" s="43">
        <f t="shared" si="5"/>
        <v>955</v>
      </c>
      <c r="E17" s="43">
        <f t="shared" si="5"/>
        <v>955</v>
      </c>
      <c r="F17" s="43">
        <f t="shared" si="5"/>
        <v>955</v>
      </c>
      <c r="G17" s="43">
        <f t="shared" si="5"/>
        <v>955</v>
      </c>
      <c r="H17" s="43">
        <f t="shared" si="5"/>
        <v>955</v>
      </c>
      <c r="I17" s="43">
        <f t="shared" si="5"/>
        <v>955</v>
      </c>
      <c r="J17" s="43">
        <f t="shared" si="5"/>
        <v>955</v>
      </c>
      <c r="K17" s="43">
        <f t="shared" si="5"/>
        <v>955</v>
      </c>
      <c r="L17" s="43">
        <f t="shared" si="5"/>
        <v>955</v>
      </c>
    </row>
    <row r="18" spans="1:12" ht="17.399999999999999" customHeight="1" thickBot="1">
      <c r="C18" s="26">
        <v>41</v>
      </c>
      <c r="D18" s="27">
        <f t="shared" ref="D18:L18" si="7">+C18+1</f>
        <v>42</v>
      </c>
      <c r="E18" s="27">
        <f t="shared" si="7"/>
        <v>43</v>
      </c>
      <c r="F18" s="27">
        <f t="shared" si="7"/>
        <v>44</v>
      </c>
      <c r="G18" s="27">
        <f t="shared" si="7"/>
        <v>45</v>
      </c>
      <c r="H18" s="27">
        <f t="shared" si="7"/>
        <v>46</v>
      </c>
      <c r="I18" s="27">
        <f t="shared" si="7"/>
        <v>47</v>
      </c>
      <c r="J18" s="27">
        <f t="shared" si="7"/>
        <v>48</v>
      </c>
      <c r="K18" s="27">
        <f t="shared" si="7"/>
        <v>49</v>
      </c>
      <c r="L18" s="28">
        <f t="shared" si="7"/>
        <v>50</v>
      </c>
    </row>
    <row r="19" spans="1:12" ht="17.399999999999999" customHeight="1" thickBot="1">
      <c r="C19" s="29">
        <f>$I$7</f>
        <v>955</v>
      </c>
      <c r="D19" s="29">
        <f t="shared" ref="D19:L19" si="8">$I$7</f>
        <v>955</v>
      </c>
      <c r="E19" s="29">
        <f t="shared" si="8"/>
        <v>955</v>
      </c>
      <c r="F19" s="29">
        <f t="shared" si="8"/>
        <v>955</v>
      </c>
      <c r="G19" s="29">
        <f t="shared" si="8"/>
        <v>955</v>
      </c>
      <c r="H19" s="29">
        <f t="shared" si="8"/>
        <v>955</v>
      </c>
      <c r="I19" s="29">
        <f t="shared" si="8"/>
        <v>955</v>
      </c>
      <c r="J19" s="29">
        <f t="shared" si="8"/>
        <v>955</v>
      </c>
      <c r="K19" s="29">
        <f t="shared" si="8"/>
        <v>955</v>
      </c>
      <c r="L19" s="29">
        <f t="shared" si="8"/>
        <v>955</v>
      </c>
    </row>
    <row r="20" spans="1:12" ht="17.399999999999999" customHeight="1" thickBot="1">
      <c r="C20" s="26">
        <v>51</v>
      </c>
      <c r="D20" s="27">
        <f t="shared" ref="D20:L20" si="9">+C20+1</f>
        <v>52</v>
      </c>
      <c r="E20" s="27">
        <f t="shared" si="9"/>
        <v>53</v>
      </c>
      <c r="F20" s="27">
        <f t="shared" si="9"/>
        <v>54</v>
      </c>
      <c r="G20" s="27">
        <f t="shared" si="9"/>
        <v>55</v>
      </c>
      <c r="H20" s="27">
        <f t="shared" si="9"/>
        <v>56</v>
      </c>
      <c r="I20" s="27">
        <f t="shared" si="9"/>
        <v>57</v>
      </c>
      <c r="J20" s="27">
        <f t="shared" si="9"/>
        <v>58</v>
      </c>
      <c r="K20" s="27">
        <f t="shared" si="9"/>
        <v>59</v>
      </c>
      <c r="L20" s="28">
        <f t="shared" si="9"/>
        <v>60</v>
      </c>
    </row>
    <row r="21" spans="1:12" ht="17.399999999999999" customHeight="1" thickBot="1">
      <c r="C21" s="43">
        <f>$L$19+((C20-50)*$I$6)</f>
        <v>980</v>
      </c>
      <c r="D21" s="43">
        <f t="shared" ref="D21:L21" si="10">$L$19+((D20-50)*$I$6)</f>
        <v>1005</v>
      </c>
      <c r="E21" s="43">
        <f t="shared" si="10"/>
        <v>1030</v>
      </c>
      <c r="F21" s="43">
        <f t="shared" si="10"/>
        <v>1055</v>
      </c>
      <c r="G21" s="43">
        <f t="shared" si="10"/>
        <v>1080</v>
      </c>
      <c r="H21" s="43">
        <f t="shared" si="10"/>
        <v>1105</v>
      </c>
      <c r="I21" s="43">
        <f t="shared" si="10"/>
        <v>1130</v>
      </c>
      <c r="J21" s="43">
        <f t="shared" si="10"/>
        <v>1155</v>
      </c>
      <c r="K21" s="43">
        <f t="shared" si="10"/>
        <v>1180</v>
      </c>
      <c r="L21" s="43">
        <f t="shared" si="10"/>
        <v>1205</v>
      </c>
    </row>
    <row r="22" spans="1:12" ht="17.399999999999999" customHeight="1" thickBot="1">
      <c r="C22" s="26">
        <v>61</v>
      </c>
      <c r="D22" s="27">
        <f t="shared" ref="D22:K22" si="11">+C22+1</f>
        <v>62</v>
      </c>
      <c r="E22" s="27">
        <f t="shared" si="11"/>
        <v>63</v>
      </c>
      <c r="F22" s="27">
        <f t="shared" si="11"/>
        <v>64</v>
      </c>
      <c r="G22" s="27">
        <f t="shared" si="11"/>
        <v>65</v>
      </c>
      <c r="H22" s="27">
        <f t="shared" si="11"/>
        <v>66</v>
      </c>
      <c r="I22" s="27">
        <f t="shared" si="11"/>
        <v>67</v>
      </c>
      <c r="J22" s="27">
        <f t="shared" si="11"/>
        <v>68</v>
      </c>
      <c r="K22" s="27">
        <f t="shared" si="11"/>
        <v>69</v>
      </c>
      <c r="L22" s="28" t="s">
        <v>4</v>
      </c>
    </row>
    <row r="23" spans="1:12" s="25" customFormat="1" ht="17.399999999999999" customHeight="1" thickBot="1">
      <c r="C23" s="43">
        <f t="shared" ref="C23:J23" si="12">$L$19+((C22-50)*$I$6)</f>
        <v>1230</v>
      </c>
      <c r="D23" s="43">
        <f t="shared" si="12"/>
        <v>1255</v>
      </c>
      <c r="E23" s="43">
        <f t="shared" si="12"/>
        <v>1280</v>
      </c>
      <c r="F23" s="43">
        <f t="shared" si="12"/>
        <v>1305</v>
      </c>
      <c r="G23" s="43">
        <f t="shared" si="12"/>
        <v>1330</v>
      </c>
      <c r="H23" s="43">
        <f t="shared" si="12"/>
        <v>1355</v>
      </c>
      <c r="I23" s="43">
        <f t="shared" si="12"/>
        <v>1380</v>
      </c>
      <c r="J23" s="43">
        <f t="shared" si="12"/>
        <v>1405</v>
      </c>
      <c r="K23" s="43">
        <f>$K$7</f>
        <v>1426</v>
      </c>
      <c r="L23" s="43">
        <f>$K$7</f>
        <v>1426</v>
      </c>
    </row>
    <row r="24" spans="1:12" ht="14.25" customHeight="1"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6.5" customHeight="1">
      <c r="A25" s="56"/>
      <c r="B25" s="57" t="s">
        <v>9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5.75" customHeight="1">
      <c r="A26" s="56"/>
      <c r="B26" s="59" t="s">
        <v>10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2" customHeight="1" thickBot="1">
      <c r="A27" s="56"/>
      <c r="B27" s="59"/>
      <c r="C27" s="58"/>
      <c r="D27" s="60" t="s">
        <v>3</v>
      </c>
      <c r="E27" s="58" t="s">
        <v>0</v>
      </c>
      <c r="F27" s="58"/>
      <c r="G27" s="58"/>
      <c r="H27" s="58"/>
      <c r="I27" s="58"/>
      <c r="J27" s="58"/>
      <c r="K27" s="58"/>
      <c r="L27" s="58"/>
    </row>
    <row r="28" spans="1:12" ht="21" customHeight="1" thickTop="1">
      <c r="A28" s="61" t="s">
        <v>17</v>
      </c>
      <c r="B28" s="62"/>
      <c r="C28" s="62"/>
      <c r="D28" s="63">
        <v>95</v>
      </c>
      <c r="E28" s="64" t="s">
        <v>15</v>
      </c>
      <c r="F28" s="65">
        <v>32</v>
      </c>
      <c r="G28" s="66" t="s">
        <v>21</v>
      </c>
      <c r="H28" s="67" t="s">
        <v>16</v>
      </c>
      <c r="I28" s="65">
        <v>18</v>
      </c>
      <c r="J28" s="66" t="s">
        <v>21</v>
      </c>
      <c r="K28" s="67" t="s">
        <v>0</v>
      </c>
      <c r="L28" s="68"/>
    </row>
    <row r="29" spans="1:12" ht="21" customHeight="1" thickBot="1">
      <c r="A29" s="69" t="s">
        <v>20</v>
      </c>
      <c r="B29" s="70"/>
      <c r="C29" s="71"/>
      <c r="D29" s="71"/>
      <c r="E29" s="72" t="s">
        <v>15</v>
      </c>
      <c r="F29" s="73">
        <v>311</v>
      </c>
      <c r="G29" s="72"/>
      <c r="H29" s="72" t="s">
        <v>18</v>
      </c>
      <c r="I29" s="73">
        <v>645</v>
      </c>
      <c r="J29" s="72" t="s">
        <v>19</v>
      </c>
      <c r="K29" s="73">
        <v>978</v>
      </c>
      <c r="L29" s="74"/>
    </row>
    <row r="30" spans="1:12" ht="18" customHeight="1" thickTop="1">
      <c r="A30" s="8"/>
      <c r="B30" s="9"/>
      <c r="C30" s="32" t="s">
        <v>14</v>
      </c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7.25" customHeight="1" thickBot="1">
      <c r="C31" s="34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7.399999999999999" customHeight="1" thickBot="1">
      <c r="A32" s="77" t="s">
        <v>25</v>
      </c>
      <c r="B32" s="78"/>
      <c r="C32" s="26">
        <v>1</v>
      </c>
      <c r="D32" s="27">
        <v>2</v>
      </c>
      <c r="E32" s="27">
        <v>3</v>
      </c>
      <c r="F32" s="27">
        <v>4</v>
      </c>
      <c r="G32" s="27">
        <v>5</v>
      </c>
      <c r="H32" s="27">
        <v>6</v>
      </c>
      <c r="I32" s="27">
        <v>7</v>
      </c>
      <c r="J32" s="27">
        <v>8</v>
      </c>
      <c r="K32" s="27">
        <v>9</v>
      </c>
      <c r="L32" s="28">
        <v>10</v>
      </c>
    </row>
    <row r="33" spans="2:12" ht="17.399999999999999" customHeight="1" thickBot="1">
      <c r="B33" s="1"/>
      <c r="C33" s="30">
        <f>$D$28+(C32*$F$28)</f>
        <v>127</v>
      </c>
      <c r="D33" s="30">
        <f>$D$28+(D32*$F$28)</f>
        <v>159</v>
      </c>
      <c r="E33" s="30">
        <f t="shared" ref="E33:G33" si="13">$D$28+(E32*$F$28)</f>
        <v>191</v>
      </c>
      <c r="F33" s="30">
        <f t="shared" si="13"/>
        <v>223</v>
      </c>
      <c r="G33" s="30">
        <f t="shared" si="13"/>
        <v>255</v>
      </c>
      <c r="H33" s="30">
        <f>$D$28+(H32*$F$28)</f>
        <v>287</v>
      </c>
      <c r="I33" s="30">
        <f>$F$29</f>
        <v>311</v>
      </c>
      <c r="J33" s="30">
        <f>$F$29</f>
        <v>311</v>
      </c>
      <c r="K33" s="30">
        <f>$F$29</f>
        <v>311</v>
      </c>
      <c r="L33" s="30">
        <f>$F$29</f>
        <v>311</v>
      </c>
    </row>
    <row r="34" spans="2:12" ht="17.399999999999999" customHeight="1" thickBot="1">
      <c r="C34" s="26">
        <v>11</v>
      </c>
      <c r="D34" s="27">
        <f t="shared" ref="D34:L34" si="14">+C34+1</f>
        <v>12</v>
      </c>
      <c r="E34" s="27">
        <f t="shared" si="14"/>
        <v>13</v>
      </c>
      <c r="F34" s="27">
        <f t="shared" si="14"/>
        <v>14</v>
      </c>
      <c r="G34" s="27">
        <f t="shared" si="14"/>
        <v>15</v>
      </c>
      <c r="H34" s="27">
        <f t="shared" si="14"/>
        <v>16</v>
      </c>
      <c r="I34" s="27">
        <f t="shared" si="14"/>
        <v>17</v>
      </c>
      <c r="J34" s="27">
        <f t="shared" si="14"/>
        <v>18</v>
      </c>
      <c r="K34" s="27">
        <f t="shared" si="14"/>
        <v>19</v>
      </c>
      <c r="L34" s="28">
        <f t="shared" si="14"/>
        <v>20</v>
      </c>
    </row>
    <row r="35" spans="2:12" ht="17.399999999999999" customHeight="1" thickBot="1">
      <c r="C35" s="30">
        <f>((C34-10)*$I$28)+$F$29</f>
        <v>329</v>
      </c>
      <c r="D35" s="30">
        <f t="shared" ref="D35:L35" si="15">((D34-10)*$I$28)+$F$29</f>
        <v>347</v>
      </c>
      <c r="E35" s="30">
        <f t="shared" si="15"/>
        <v>365</v>
      </c>
      <c r="F35" s="30">
        <f t="shared" si="15"/>
        <v>383</v>
      </c>
      <c r="G35" s="30">
        <f t="shared" si="15"/>
        <v>401</v>
      </c>
      <c r="H35" s="30">
        <f t="shared" si="15"/>
        <v>419</v>
      </c>
      <c r="I35" s="30">
        <f t="shared" si="15"/>
        <v>437</v>
      </c>
      <c r="J35" s="30">
        <f t="shared" si="15"/>
        <v>455</v>
      </c>
      <c r="K35" s="30">
        <f t="shared" si="15"/>
        <v>473</v>
      </c>
      <c r="L35" s="30">
        <f t="shared" si="15"/>
        <v>491</v>
      </c>
    </row>
    <row r="36" spans="2:12" ht="17.399999999999999" customHeight="1" thickBot="1">
      <c r="C36" s="26">
        <v>21</v>
      </c>
      <c r="D36" s="27">
        <f t="shared" ref="D36:L36" si="16">+C36+1</f>
        <v>22</v>
      </c>
      <c r="E36" s="27">
        <f t="shared" si="16"/>
        <v>23</v>
      </c>
      <c r="F36" s="27">
        <f t="shared" si="16"/>
        <v>24</v>
      </c>
      <c r="G36" s="27">
        <f t="shared" si="16"/>
        <v>25</v>
      </c>
      <c r="H36" s="27">
        <f t="shared" si="16"/>
        <v>26</v>
      </c>
      <c r="I36" s="27">
        <f t="shared" si="16"/>
        <v>27</v>
      </c>
      <c r="J36" s="27">
        <f t="shared" si="16"/>
        <v>28</v>
      </c>
      <c r="K36" s="27">
        <f t="shared" si="16"/>
        <v>29</v>
      </c>
      <c r="L36" s="28">
        <f t="shared" si="16"/>
        <v>30</v>
      </c>
    </row>
    <row r="37" spans="2:12" ht="17.399999999999999" customHeight="1" thickBot="1">
      <c r="C37" s="30">
        <f>((C36-10)*$I$28)+$F$29</f>
        <v>509</v>
      </c>
      <c r="D37" s="30">
        <f t="shared" ref="D37:J37" si="17">((D36-10)*$I$28)+$F$29</f>
        <v>527</v>
      </c>
      <c r="E37" s="30">
        <f t="shared" si="17"/>
        <v>545</v>
      </c>
      <c r="F37" s="30">
        <f t="shared" si="17"/>
        <v>563</v>
      </c>
      <c r="G37" s="30">
        <f t="shared" si="17"/>
        <v>581</v>
      </c>
      <c r="H37" s="30">
        <f t="shared" si="17"/>
        <v>599</v>
      </c>
      <c r="I37" s="30">
        <f t="shared" si="17"/>
        <v>617</v>
      </c>
      <c r="J37" s="30">
        <f t="shared" si="17"/>
        <v>635</v>
      </c>
      <c r="K37" s="30">
        <f>$I$29</f>
        <v>645</v>
      </c>
      <c r="L37" s="30">
        <f t="shared" ref="L37" si="18">$I$29</f>
        <v>645</v>
      </c>
    </row>
    <row r="38" spans="2:12" ht="17.399999999999999" customHeight="1" thickBot="1">
      <c r="C38" s="26">
        <v>31</v>
      </c>
      <c r="D38" s="27">
        <f t="shared" ref="D38:L38" si="19">+C38+1</f>
        <v>32</v>
      </c>
      <c r="E38" s="27">
        <f t="shared" si="19"/>
        <v>33</v>
      </c>
      <c r="F38" s="27">
        <f t="shared" si="19"/>
        <v>34</v>
      </c>
      <c r="G38" s="27">
        <f t="shared" si="19"/>
        <v>35</v>
      </c>
      <c r="H38" s="27">
        <f t="shared" si="19"/>
        <v>36</v>
      </c>
      <c r="I38" s="27">
        <f t="shared" si="19"/>
        <v>37</v>
      </c>
      <c r="J38" s="27">
        <f t="shared" si="19"/>
        <v>38</v>
      </c>
      <c r="K38" s="27">
        <f t="shared" si="19"/>
        <v>39</v>
      </c>
      <c r="L38" s="28">
        <f t="shared" si="19"/>
        <v>40</v>
      </c>
    </row>
    <row r="39" spans="2:12" ht="17.399999999999999" customHeight="1" thickBot="1">
      <c r="C39" s="30">
        <f>$I$29</f>
        <v>645</v>
      </c>
      <c r="D39" s="30">
        <f t="shared" ref="D39:L39" si="20">$I$29</f>
        <v>645</v>
      </c>
      <c r="E39" s="30">
        <f t="shared" si="20"/>
        <v>645</v>
      </c>
      <c r="F39" s="30">
        <f t="shared" si="20"/>
        <v>645</v>
      </c>
      <c r="G39" s="30">
        <f t="shared" si="20"/>
        <v>645</v>
      </c>
      <c r="H39" s="30">
        <f t="shared" si="20"/>
        <v>645</v>
      </c>
      <c r="I39" s="30">
        <f t="shared" si="20"/>
        <v>645</v>
      </c>
      <c r="J39" s="30">
        <f t="shared" si="20"/>
        <v>645</v>
      </c>
      <c r="K39" s="30">
        <f t="shared" si="20"/>
        <v>645</v>
      </c>
      <c r="L39" s="30">
        <f t="shared" si="20"/>
        <v>645</v>
      </c>
    </row>
    <row r="40" spans="2:12" ht="17.399999999999999" customHeight="1" thickBot="1">
      <c r="C40" s="26">
        <v>41</v>
      </c>
      <c r="D40" s="27">
        <f t="shared" ref="D40:L40" si="21">+C40+1</f>
        <v>42</v>
      </c>
      <c r="E40" s="27">
        <f t="shared" si="21"/>
        <v>43</v>
      </c>
      <c r="F40" s="27">
        <f t="shared" si="21"/>
        <v>44</v>
      </c>
      <c r="G40" s="27">
        <f t="shared" si="21"/>
        <v>45</v>
      </c>
      <c r="H40" s="27">
        <f t="shared" si="21"/>
        <v>46</v>
      </c>
      <c r="I40" s="27">
        <f t="shared" si="21"/>
        <v>47</v>
      </c>
      <c r="J40" s="27">
        <f t="shared" si="21"/>
        <v>48</v>
      </c>
      <c r="K40" s="27">
        <f t="shared" si="21"/>
        <v>49</v>
      </c>
      <c r="L40" s="28">
        <f t="shared" si="21"/>
        <v>50</v>
      </c>
    </row>
    <row r="41" spans="2:12" ht="17.399999999999999" customHeight="1" thickBot="1">
      <c r="C41" s="30">
        <f t="shared" ref="C41:L41" si="22">$I$29</f>
        <v>645</v>
      </c>
      <c r="D41" s="30">
        <f t="shared" si="22"/>
        <v>645</v>
      </c>
      <c r="E41" s="30">
        <f t="shared" si="22"/>
        <v>645</v>
      </c>
      <c r="F41" s="30">
        <f t="shared" si="22"/>
        <v>645</v>
      </c>
      <c r="G41" s="30">
        <f t="shared" si="22"/>
        <v>645</v>
      </c>
      <c r="H41" s="30">
        <f t="shared" si="22"/>
        <v>645</v>
      </c>
      <c r="I41" s="30">
        <f t="shared" si="22"/>
        <v>645</v>
      </c>
      <c r="J41" s="30">
        <f t="shared" si="22"/>
        <v>645</v>
      </c>
      <c r="K41" s="30">
        <f t="shared" si="22"/>
        <v>645</v>
      </c>
      <c r="L41" s="30">
        <f t="shared" si="22"/>
        <v>645</v>
      </c>
    </row>
    <row r="42" spans="2:12" ht="17.399999999999999" customHeight="1" thickBot="1">
      <c r="C42" s="26">
        <v>51</v>
      </c>
      <c r="D42" s="27">
        <f t="shared" ref="D42:L42" si="23">+C42+1</f>
        <v>52</v>
      </c>
      <c r="E42" s="27">
        <f t="shared" si="23"/>
        <v>53</v>
      </c>
      <c r="F42" s="27">
        <f t="shared" si="23"/>
        <v>54</v>
      </c>
      <c r="G42" s="27">
        <f t="shared" si="23"/>
        <v>55</v>
      </c>
      <c r="H42" s="27">
        <f t="shared" si="23"/>
        <v>56</v>
      </c>
      <c r="I42" s="27">
        <f t="shared" si="23"/>
        <v>57</v>
      </c>
      <c r="J42" s="27">
        <f t="shared" si="23"/>
        <v>58</v>
      </c>
      <c r="K42" s="27">
        <f t="shared" si="23"/>
        <v>59</v>
      </c>
      <c r="L42" s="28">
        <f t="shared" si="23"/>
        <v>60</v>
      </c>
    </row>
    <row r="43" spans="2:12" ht="17.399999999999999" customHeight="1" thickBot="1">
      <c r="C43" s="30">
        <f>((C42-50)*$I$28)+$I$29</f>
        <v>663</v>
      </c>
      <c r="D43" s="30">
        <f t="shared" ref="D43:L43" si="24">((D42-50)*$I$28)+$I$29</f>
        <v>681</v>
      </c>
      <c r="E43" s="30">
        <f t="shared" si="24"/>
        <v>699</v>
      </c>
      <c r="F43" s="30">
        <f t="shared" si="24"/>
        <v>717</v>
      </c>
      <c r="G43" s="30">
        <f t="shared" si="24"/>
        <v>735</v>
      </c>
      <c r="H43" s="30">
        <f t="shared" si="24"/>
        <v>753</v>
      </c>
      <c r="I43" s="30">
        <f t="shared" si="24"/>
        <v>771</v>
      </c>
      <c r="J43" s="30">
        <f t="shared" si="24"/>
        <v>789</v>
      </c>
      <c r="K43" s="30">
        <f t="shared" si="24"/>
        <v>807</v>
      </c>
      <c r="L43" s="30">
        <f t="shared" si="24"/>
        <v>825</v>
      </c>
    </row>
    <row r="44" spans="2:12" ht="17.399999999999999" customHeight="1" thickBot="1">
      <c r="C44" s="26">
        <v>61</v>
      </c>
      <c r="D44" s="27">
        <f t="shared" ref="D44:K44" si="25">+C44+1</f>
        <v>62</v>
      </c>
      <c r="E44" s="27">
        <f t="shared" si="25"/>
        <v>63</v>
      </c>
      <c r="F44" s="27">
        <f t="shared" si="25"/>
        <v>64</v>
      </c>
      <c r="G44" s="27">
        <f t="shared" si="25"/>
        <v>65</v>
      </c>
      <c r="H44" s="27">
        <f t="shared" si="25"/>
        <v>66</v>
      </c>
      <c r="I44" s="27">
        <f t="shared" si="25"/>
        <v>67</v>
      </c>
      <c r="J44" s="27">
        <f t="shared" si="25"/>
        <v>68</v>
      </c>
      <c r="K44" s="27">
        <f t="shared" si="25"/>
        <v>69</v>
      </c>
      <c r="L44" s="28" t="s">
        <v>4</v>
      </c>
    </row>
    <row r="45" spans="2:12" ht="17.399999999999999" customHeight="1" thickBot="1">
      <c r="C45" s="30">
        <f t="shared" ref="C45:J45" si="26">((C44-50)*$I$28)+$I$29</f>
        <v>843</v>
      </c>
      <c r="D45" s="30">
        <f t="shared" si="26"/>
        <v>861</v>
      </c>
      <c r="E45" s="30">
        <f t="shared" si="26"/>
        <v>879</v>
      </c>
      <c r="F45" s="30">
        <f t="shared" si="26"/>
        <v>897</v>
      </c>
      <c r="G45" s="30">
        <f t="shared" si="26"/>
        <v>915</v>
      </c>
      <c r="H45" s="30">
        <f t="shared" si="26"/>
        <v>933</v>
      </c>
      <c r="I45" s="30">
        <f t="shared" si="26"/>
        <v>951</v>
      </c>
      <c r="J45" s="30">
        <f t="shared" si="26"/>
        <v>969</v>
      </c>
      <c r="K45" s="30">
        <f>$K$29</f>
        <v>978</v>
      </c>
      <c r="L45" s="30">
        <f>$K$29</f>
        <v>978</v>
      </c>
    </row>
  </sheetData>
  <mergeCells count="2">
    <mergeCell ref="A32:B32"/>
    <mergeCell ref="A10:B10"/>
  </mergeCells>
  <phoneticPr fontId="0" type="noConversion"/>
  <pageMargins left="0.25" right="0.25" top="0.75" bottom="0.75" header="0.3" footer="0.3"/>
  <pageSetup scale="93" orientation="portrait" r:id="rId1"/>
  <headerFooter alignWithMargins="0">
    <oddFooter>&amp;L&amp;8&amp;D</oddFooter>
  </headerFooter>
  <ignoredErrors>
    <ignoredError sqref="C14 D36:L36 C16 D16 J17:L17 I14:L14 D13 E14:H14 I16 E16:H16 J16:L16 I22 I17 D15:K15 G22 H17 L22 H22 E22:F22 C17:G17 D18:D20 I18:I20 H18:H20 J22:K22 J18:K20 E18:G20 D22 L18:L20 D14 E13:L13 D38:L38 D40:L42 D44:L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Santa Fe District</vt:lpstr>
      <vt:lpstr>Employment District</vt:lpstr>
      <vt:lpstr>'Employment District'!Print_Area</vt:lpstr>
    </vt:vector>
  </TitlesOfParts>
  <Company>City of Salina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GageJ</dc:creator>
  <cp:lastModifiedBy>kaym</cp:lastModifiedBy>
  <cp:lastPrinted>2015-08-20T21:00:25Z</cp:lastPrinted>
  <dcterms:created xsi:type="dcterms:W3CDTF">2002-09-05T20:44:15Z</dcterms:created>
  <dcterms:modified xsi:type="dcterms:W3CDTF">2018-10-30T21:55:22Z</dcterms:modified>
</cp:coreProperties>
</file>